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средняя за 10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25725" iterateDelta="1E-4"/>
</workbook>
</file>

<file path=xl/calcChain.xml><?xml version="1.0" encoding="utf-8"?>
<calcChain xmlns="http://schemas.openxmlformats.org/spreadsheetml/2006/main">
  <c r="E17" i="2"/>
  <c r="D17"/>
  <c r="C17"/>
  <c r="B17"/>
  <c r="E15"/>
  <c r="D15"/>
  <c r="C15"/>
  <c r="B15"/>
  <c r="E10"/>
  <c r="E9"/>
  <c r="E8"/>
  <c r="D10"/>
  <c r="D9"/>
  <c r="D8"/>
  <c r="D7"/>
  <c r="C10"/>
  <c r="C9"/>
  <c r="C8"/>
  <c r="C7"/>
  <c r="B10"/>
  <c r="B9"/>
  <c r="B8"/>
  <c r="B7"/>
  <c r="E7" l="1"/>
  <c r="E6"/>
  <c r="E5"/>
  <c r="E4"/>
  <c r="E3"/>
  <c r="D6"/>
  <c r="D5"/>
  <c r="D4"/>
  <c r="D3"/>
  <c r="C6"/>
  <c r="C5"/>
  <c r="C4"/>
  <c r="C3"/>
  <c r="B6"/>
  <c r="B5"/>
  <c r="B4"/>
  <c r="B3"/>
  <c r="E2" l="1"/>
  <c r="D2"/>
  <c r="C2"/>
  <c r="B2"/>
  <c r="E11" l="1"/>
  <c r="E13" s="1"/>
  <c r="D11"/>
  <c r="D13" s="1"/>
  <c r="C11"/>
  <c r="C13" s="1"/>
  <c r="B11"/>
  <c r="B13" s="1"/>
  <c r="J20" i="1" l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<sst xmlns="http://schemas.openxmlformats.org/spreadsheetml/2006/main" count="40" uniqueCount="40">
  <si>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</si>
  <si>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</si>
  <si>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</si>
  <si>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</si>
  <si>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</si>
  <si>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</si>
  <si>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</si>
  <si>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</si>
  <si>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</si>
  <si>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</si>
  <si>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</si>
  <si>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</si>
  <si>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</si>
  <si>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</si>
  <si>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</si>
  <si>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</si>
  <si>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</si>
  <si>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</si>
  <si>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</si>
  <si>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</si>
  <si>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</si>
  <si>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</si>
  <si>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</si>
  <si>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</si>
  <si>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хлеб бел.</t>
  </si>
  <si>
    <t>хлеб черн.</t>
  </si>
  <si>
    <t>Каша гречневая рассыпчатая</t>
  </si>
  <si>
    <t>Салат из свежих огурцов</t>
  </si>
  <si>
    <t>Курица в соусе с томатом</t>
  </si>
  <si>
    <t>К</t>
  </si>
  <si>
    <t>Б</t>
  </si>
  <si>
    <t>Ж</t>
  </si>
  <si>
    <t>У</t>
  </si>
  <si>
    <t>норма 30%</t>
  </si>
  <si>
    <t>норма 35%</t>
  </si>
  <si>
    <t>дни</t>
  </si>
  <si>
    <t>средняя факт</t>
  </si>
  <si>
    <t>МАОУ "Комсомольская СОШ"</t>
  </si>
  <si>
    <t>напиток</t>
  </si>
  <si>
    <t>20.02.2026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</si>
</sst>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rgb="FF00B050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0" fillId="0" borderId="8" xfId="0" applyNumberFormat="1" applyBorder="1"/>
    <xf numFmtId="0" fontId="0" fillId="0" borderId="17" xfId="0" applyBorder="1"/>
    <xf numFmtId="0" fontId="0" fillId="0" borderId="6" xfId="0" applyBorder="1"/>
    <xf numFmtId="0" fontId="0" fillId="0" borderId="18" xfId="0" applyBorder="1"/>
    <xf numFmtId="1" fontId="0" fillId="0" borderId="9" xfId="0" applyNumberFormat="1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7" fillId="0" borderId="22" xfId="0" applyFont="1" applyBorder="1"/>
    <xf numFmtId="0" fontId="0" fillId="0" borderId="25" xfId="0" applyBorder="1"/>
    <xf numFmtId="0" fontId="8" fillId="0" borderId="17" xfId="0" applyFont="1" applyBorder="1"/>
    <xf numFmtId="0" fontId="9" fillId="0" borderId="19" xfId="0" applyFont="1" applyBorder="1"/>
    <xf numFmtId="2" fontId="7" fillId="0" borderId="23" xfId="0" applyNumberFormat="1" applyFont="1" applyBorder="1"/>
    <xf numFmtId="2" fontId="7" fillId="0" borderId="24" xfId="0" applyNumberFormat="1" applyFont="1" applyBorder="1"/>
    <xf numFmtId="2" fontId="0" fillId="0" borderId="25" xfId="0" applyNumberFormat="1" applyBorder="1"/>
    <xf numFmtId="2" fontId="8" fillId="0" borderId="5" xfId="0" applyNumberFormat="1" applyFont="1" applyBorder="1"/>
    <xf numFmtId="2" fontId="8" fillId="0" borderId="6" xfId="0" applyNumberFormat="1" applyFont="1" applyBorder="1"/>
    <xf numFmtId="2" fontId="0" fillId="0" borderId="8" xfId="0" applyNumberFormat="1" applyBorder="1"/>
    <xf numFmtId="2" fontId="0" fillId="0" borderId="9" xfId="0" applyNumberFormat="1" applyBorder="1"/>
    <xf numFmtId="2" fontId="9" fillId="0" borderId="11" xfId="0" applyNumberFormat="1" applyFont="1" applyBorder="1"/>
    <xf numFmtId="2" fontId="9" fillId="0" borderId="12" xfId="0" applyNumberFormat="1" applyFont="1" applyBorder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1&#1076;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2&#1076;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3&#1076;-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4&#1076;-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5&#1076;-s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6&#1076;-s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7&#1076;-s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8&#1076;-s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9&#1076;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20">
          <cell r="G20">
            <v>773</v>
          </cell>
          <cell r="H20">
            <v>25</v>
          </cell>
          <cell r="I20">
            <v>24</v>
          </cell>
          <cell r="J20">
            <v>109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728</v>
          </cell>
          <cell r="H19">
            <v>28</v>
          </cell>
          <cell r="I19">
            <v>26</v>
          </cell>
          <cell r="J19">
            <v>101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804</v>
          </cell>
          <cell r="H19">
            <v>25</v>
          </cell>
          <cell r="I19">
            <v>23</v>
          </cell>
          <cell r="J19">
            <v>115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714</v>
          </cell>
          <cell r="H19">
            <v>27</v>
          </cell>
          <cell r="I19">
            <v>27</v>
          </cell>
          <cell r="J19">
            <v>112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836</v>
          </cell>
          <cell r="H20">
            <v>28</v>
          </cell>
          <cell r="I20">
            <v>26</v>
          </cell>
          <cell r="J20">
            <v>119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727</v>
          </cell>
          <cell r="H20">
            <v>26</v>
          </cell>
          <cell r="I20">
            <v>25</v>
          </cell>
          <cell r="J20">
            <v>101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722</v>
          </cell>
          <cell r="H20">
            <v>23</v>
          </cell>
          <cell r="I20">
            <v>26</v>
          </cell>
          <cell r="J20">
            <v>104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0">
          <cell r="G20">
            <v>753</v>
          </cell>
          <cell r="H20">
            <v>26</v>
          </cell>
          <cell r="I20">
            <v>22</v>
          </cell>
          <cell r="J20">
            <v>109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717</v>
          </cell>
          <cell r="H20">
            <v>23</v>
          </cell>
          <cell r="I20">
            <v>27</v>
          </cell>
          <cell r="J20">
            <v>101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t="s">
        <v>0</v>
      </c>
      <c r="B1" s="94" t="s">
        <v>37</v>
      </c>
      <c r="C1" s="95"/>
      <c r="D1" s="96"/>
      <c r="E1" t="s">
        <v>1</v>
      </c>
      <c r="F1" s="44" t="s">
        <v>39</v>
      </c>
      <c r="I1" t="s">
        <v>2</v>
      </c>
      <c r="J1" s="46" t="s">
        <v>17</v>
      </c>
    </row>
    <row r="2" spans="1:10" ht="15" thickBot="1"/>
    <row r="3" spans="1:10" ht="1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6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6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6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2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6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>
      <c r="A12" s="25" t="s">
        <v>13</v>
      </c>
      <c r="B12" s="26" t="s">
        <v>20</v>
      </c>
      <c r="C12" s="36">
        <v>16</v>
      </c>
      <c r="D12" s="37" t="s">
        <v>27</v>
      </c>
      <c r="E12" s="54">
        <v>60</v>
      </c>
      <c r="F12" s="5">
        <v>8</v>
      </c>
      <c r="G12" s="62">
        <v>62</v>
      </c>
      <c r="H12" s="62">
        <v>0</v>
      </c>
      <c r="I12" s="62">
        <v>6</v>
      </c>
      <c r="J12" s="63">
        <v>5</v>
      </c>
    </row>
    <row r="13" spans="1:10" ht="15.6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23</v>
      </c>
      <c r="G13" s="64">
        <v>88</v>
      </c>
      <c r="H13" s="65">
        <v>3</v>
      </c>
      <c r="I13" s="65">
        <v>4</v>
      </c>
      <c r="J13" s="66">
        <v>15</v>
      </c>
    </row>
    <row r="14" spans="1:10" ht="15" customHeight="1">
      <c r="A14" s="29"/>
      <c r="B14" s="16" t="s">
        <v>22</v>
      </c>
      <c r="C14" s="56">
        <v>367</v>
      </c>
      <c r="D14" s="57" t="s">
        <v>28</v>
      </c>
      <c r="E14" s="52">
        <v>100</v>
      </c>
      <c r="F14" s="13">
        <v>46</v>
      </c>
      <c r="G14" s="67">
        <v>194</v>
      </c>
      <c r="H14" s="67">
        <v>12</v>
      </c>
      <c r="I14" s="67">
        <v>11</v>
      </c>
      <c r="J14" s="68">
        <v>14</v>
      </c>
    </row>
    <row r="15" spans="1:10" ht="15" customHeight="1">
      <c r="A15" s="29"/>
      <c r="B15" s="16" t="s">
        <v>23</v>
      </c>
      <c r="C15" s="27">
        <v>219</v>
      </c>
      <c r="D15" s="28" t="s">
        <v>26</v>
      </c>
      <c r="E15" s="38">
        <v>150</v>
      </c>
      <c r="F15" s="13">
        <v>14.51</v>
      </c>
      <c r="G15" s="65">
        <v>264</v>
      </c>
      <c r="H15" s="65">
        <v>2</v>
      </c>
      <c r="I15" s="65">
        <v>5</v>
      </c>
      <c r="J15" s="66">
        <v>35</v>
      </c>
    </row>
    <row r="16" spans="1:10" ht="15" customHeight="1">
      <c r="A16" s="29"/>
      <c r="B16" s="16" t="s">
        <v>38</v>
      </c>
      <c r="C16" s="27">
        <v>293</v>
      </c>
      <c r="D16" s="28" t="s">
        <v>19</v>
      </c>
      <c r="E16" s="38">
        <v>200</v>
      </c>
      <c r="F16" s="13">
        <v>16</v>
      </c>
      <c r="G16" s="64">
        <v>36</v>
      </c>
      <c r="H16" s="64">
        <v>0</v>
      </c>
      <c r="I16" s="64">
        <v>0</v>
      </c>
      <c r="J16" s="69">
        <v>7</v>
      </c>
    </row>
    <row r="17" spans="1:10" ht="15.6">
      <c r="A17" s="29"/>
      <c r="B17" s="16" t="s">
        <v>24</v>
      </c>
      <c r="C17" s="17">
        <v>108</v>
      </c>
      <c r="D17" s="18" t="s">
        <v>14</v>
      </c>
      <c r="E17" s="30">
        <v>30</v>
      </c>
      <c r="F17" s="13">
        <v>2</v>
      </c>
      <c r="G17" s="70">
        <v>71</v>
      </c>
      <c r="H17" s="71">
        <v>2</v>
      </c>
      <c r="I17" s="70">
        <v>1</v>
      </c>
      <c r="J17" s="72">
        <v>15</v>
      </c>
    </row>
    <row r="18" spans="1:10" ht="15.6">
      <c r="A18" s="29"/>
      <c r="B18" s="16" t="s">
        <v>25</v>
      </c>
      <c r="C18" s="17">
        <v>109</v>
      </c>
      <c r="D18" s="18" t="s">
        <v>15</v>
      </c>
      <c r="E18" s="30">
        <v>30</v>
      </c>
      <c r="F18" s="13">
        <v>2</v>
      </c>
      <c r="G18" s="70">
        <v>52</v>
      </c>
      <c r="H18" s="71">
        <v>2</v>
      </c>
      <c r="I18" s="70">
        <v>0</v>
      </c>
      <c r="J18" s="72">
        <v>10</v>
      </c>
    </row>
    <row r="19" spans="1:10" ht="15.6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2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111.51</v>
      </c>
      <c r="G20" s="59">
        <f t="shared" si="0"/>
        <v>767</v>
      </c>
      <c r="H20" s="59">
        <f t="shared" si="0"/>
        <v>21</v>
      </c>
      <c r="I20" s="59">
        <f t="shared" si="0"/>
        <v>27</v>
      </c>
      <c r="J20" s="60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G19" sqref="G19"/>
    </sheetView>
  </sheetViews>
  <sheetFormatPr defaultRowHeight="14.4"/>
  <cols>
    <col min="1" max="1" width="13.33203125" customWidth="1"/>
  </cols>
  <sheetData>
    <row r="1" spans="1:5">
      <c r="A1" s="74" t="s">
        <v>35</v>
      </c>
      <c r="B1" s="47" t="s">
        <v>29</v>
      </c>
      <c r="C1" s="47" t="s">
        <v>30</v>
      </c>
      <c r="D1" s="47" t="s">
        <v>31</v>
      </c>
      <c r="E1" s="75" t="s">
        <v>32</v>
      </c>
    </row>
    <row r="2" spans="1:5">
      <c r="A2" s="76">
        <v>1</v>
      </c>
      <c r="B2" s="73">
        <f>[1]Лист1!$G$20</f>
        <v>773</v>
      </c>
      <c r="C2" s="73">
        <f>[1]Лист1!$H$20</f>
        <v>25</v>
      </c>
      <c r="D2" s="73">
        <f>[1]Лист1!$I$20</f>
        <v>24</v>
      </c>
      <c r="E2" s="77">
        <f>[1]Лист1!$J$20</f>
        <v>109</v>
      </c>
    </row>
    <row r="3" spans="1:5">
      <c r="A3" s="76">
        <v>2</v>
      </c>
      <c r="B3" s="73">
        <f>[2]Лист1!$G$19</f>
        <v>728</v>
      </c>
      <c r="C3" s="73">
        <f>[2]Лист1!$H$19</f>
        <v>28</v>
      </c>
      <c r="D3" s="73">
        <f>[2]Лист1!$I$19</f>
        <v>26</v>
      </c>
      <c r="E3" s="77">
        <f>[2]Лист1!$J$19</f>
        <v>101</v>
      </c>
    </row>
    <row r="4" spans="1:5">
      <c r="A4" s="76">
        <v>3</v>
      </c>
      <c r="B4" s="73">
        <f>[3]Лист1!$G$19</f>
        <v>804</v>
      </c>
      <c r="C4" s="73">
        <f>[3]Лист1!$H$19</f>
        <v>25</v>
      </c>
      <c r="D4" s="73">
        <f>[3]Лист1!$I$19</f>
        <v>23</v>
      </c>
      <c r="E4" s="77">
        <f>[3]Лист1!$J$19</f>
        <v>115</v>
      </c>
    </row>
    <row r="5" spans="1:5">
      <c r="A5" s="76">
        <v>4</v>
      </c>
      <c r="B5" s="73">
        <f>[4]Лист1!$G$19</f>
        <v>714</v>
      </c>
      <c r="C5" s="73">
        <f>[4]Лист1!$H$19</f>
        <v>27</v>
      </c>
      <c r="D5" s="73">
        <f>[4]Лист1!$I$19</f>
        <v>27</v>
      </c>
      <c r="E5" s="77">
        <f>[4]Лист1!$J$19</f>
        <v>112</v>
      </c>
    </row>
    <row r="6" spans="1:5">
      <c r="A6" s="76">
        <v>5</v>
      </c>
      <c r="B6" s="73">
        <f>[5]Лист1!$G$20</f>
        <v>836</v>
      </c>
      <c r="C6" s="73">
        <f>[5]Лист1!$H$20</f>
        <v>28</v>
      </c>
      <c r="D6" s="73">
        <f>[5]Лист1!$I$20</f>
        <v>26</v>
      </c>
      <c r="E6" s="77">
        <f>[5]Лист1!$J$20</f>
        <v>119</v>
      </c>
    </row>
    <row r="7" spans="1:5">
      <c r="A7" s="76">
        <v>6</v>
      </c>
      <c r="B7" s="73">
        <f>[6]Лист1!$G$20</f>
        <v>727</v>
      </c>
      <c r="C7" s="73">
        <f>[6]Лист1!$H$20</f>
        <v>26</v>
      </c>
      <c r="D7" s="73">
        <f>[6]Лист1!$I$20</f>
        <v>25</v>
      </c>
      <c r="E7" s="77">
        <f>[6]Лист1!$J$20</f>
        <v>101</v>
      </c>
    </row>
    <row r="8" spans="1:5">
      <c r="A8" s="76">
        <v>7</v>
      </c>
      <c r="B8" s="73">
        <f>[7]Лист1!$G$20</f>
        <v>722</v>
      </c>
      <c r="C8" s="73">
        <f>[7]Лист1!$H$20</f>
        <v>23</v>
      </c>
      <c r="D8" s="73">
        <f>[7]Лист1!$I$20</f>
        <v>26</v>
      </c>
      <c r="E8" s="77">
        <f>[7]Лист1!$J$20</f>
        <v>104</v>
      </c>
    </row>
    <row r="9" spans="1:5">
      <c r="A9" s="76">
        <v>8</v>
      </c>
      <c r="B9" s="73">
        <f>[8]Лист1!$G$20</f>
        <v>753</v>
      </c>
      <c r="C9" s="73">
        <f>[8]Лист1!$H$20</f>
        <v>26</v>
      </c>
      <c r="D9" s="73">
        <f>[8]Лист1!$I$20</f>
        <v>22</v>
      </c>
      <c r="E9" s="77">
        <f>[8]Лист1!$J$20</f>
        <v>109</v>
      </c>
    </row>
    <row r="10" spans="1:5">
      <c r="A10" s="76">
        <v>9</v>
      </c>
      <c r="B10" s="73">
        <f>[9]Лист1!$G$20</f>
        <v>717</v>
      </c>
      <c r="C10" s="73">
        <f>[9]Лист1!$H$20</f>
        <v>23</v>
      </c>
      <c r="D10" s="73">
        <f>[9]Лист1!$I$20</f>
        <v>27</v>
      </c>
      <c r="E10" s="77">
        <f>[9]Лист1!$J$20</f>
        <v>101</v>
      </c>
    </row>
    <row r="11" spans="1:5">
      <c r="A11" s="76">
        <v>10</v>
      </c>
      <c r="B11" s="73">
        <f>Лист1!G20</f>
        <v>767</v>
      </c>
      <c r="C11" s="73">
        <f>Лист1!H20</f>
        <v>21</v>
      </c>
      <c r="D11" s="73">
        <f>Лист1!I20</f>
        <v>27</v>
      </c>
      <c r="E11" s="77">
        <f>Лист1!J20</f>
        <v>101</v>
      </c>
    </row>
    <row r="12" spans="1:5" ht="15" thickBot="1">
      <c r="A12" s="78"/>
      <c r="B12" s="79"/>
      <c r="C12" s="79"/>
      <c r="D12" s="79"/>
      <c r="E12" s="80"/>
    </row>
    <row r="13" spans="1:5" ht="15" thickBot="1">
      <c r="A13" s="81" t="s">
        <v>36</v>
      </c>
      <c r="B13" s="85">
        <f>SUM(B2:B12)/10</f>
        <v>754.1</v>
      </c>
      <c r="C13" s="85">
        <f t="shared" ref="C13:E13" si="0">SUM(C2:C12)/10</f>
        <v>25.2</v>
      </c>
      <c r="D13" s="85">
        <f t="shared" si="0"/>
        <v>25.3</v>
      </c>
      <c r="E13" s="86">
        <f t="shared" si="0"/>
        <v>107.2</v>
      </c>
    </row>
    <row r="14" spans="1:5" ht="15" thickBot="1">
      <c r="A14" s="82"/>
      <c r="B14" s="87"/>
      <c r="C14" s="87"/>
      <c r="D14" s="87"/>
      <c r="E14" s="87"/>
    </row>
    <row r="15" spans="1:5">
      <c r="A15" s="83" t="s">
        <v>33</v>
      </c>
      <c r="B15" s="88">
        <f>2350/100*30</f>
        <v>705</v>
      </c>
      <c r="C15" s="88">
        <f>77/100*30</f>
        <v>23.1</v>
      </c>
      <c r="D15" s="88">
        <f>79/100*30</f>
        <v>23.700000000000003</v>
      </c>
      <c r="E15" s="89">
        <f>335/100*30</f>
        <v>100.5</v>
      </c>
    </row>
    <row r="16" spans="1:5">
      <c r="A16" s="76"/>
      <c r="B16" s="90"/>
      <c r="C16" s="90"/>
      <c r="D16" s="90"/>
      <c r="E16" s="91"/>
    </row>
    <row r="17" spans="1:6" ht="15" thickBot="1">
      <c r="A17" s="84" t="s">
        <v>34</v>
      </c>
      <c r="B17" s="92">
        <f>2350/100*35</f>
        <v>822.5</v>
      </c>
      <c r="C17" s="92">
        <f>77/100*35</f>
        <v>26.95</v>
      </c>
      <c r="D17" s="92">
        <f>79/100*35</f>
        <v>27.650000000000002</v>
      </c>
      <c r="E17" s="93">
        <f>335/100*35</f>
        <v>117.25</v>
      </c>
    </row>
    <row r="22" spans="1:6">
      <c r="F22" s="6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средняя за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2026-02-11T12:14:54Z</dcterms:modified>
</cp:coreProperties>
</file>